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0_Werkzeugkasten_Bauprojektsteuerung\02_PHB_Projekthandbuch\"/>
    </mc:Choice>
  </mc:AlternateContent>
  <xr:revisionPtr revIDLastSave="0" documentId="13_ncr:1_{99583A50-5F50-4D8A-A768-B57293D31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7" i="1" l="1"/>
  <c r="I62" i="1"/>
  <c r="K62" i="1" s="1"/>
  <c r="K67" i="1" s="1"/>
  <c r="I67" i="1" l="1"/>
  <c r="H25" i="1"/>
  <c r="H28" i="1" s="1"/>
  <c r="F44" i="1" s="1"/>
  <c r="E34" i="1"/>
  <c r="F34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B57" i="1"/>
  <c r="B56" i="1"/>
  <c r="B55" i="1"/>
  <c r="B54" i="1"/>
  <c r="B58" i="1" s="1"/>
  <c r="J58" i="1"/>
  <c r="I58" i="1"/>
  <c r="H58" i="1"/>
  <c r="G58" i="1"/>
  <c r="F58" i="1"/>
  <c r="E58" i="1"/>
  <c r="D58" i="1"/>
  <c r="C58" i="1"/>
  <c r="E47" i="1"/>
  <c r="K43" i="1"/>
  <c r="J43" i="1"/>
  <c r="I43" i="1"/>
  <c r="H43" i="1"/>
  <c r="G43" i="1"/>
  <c r="D43" i="1"/>
  <c r="K58" i="1"/>
  <c r="F43" i="1" l="1"/>
  <c r="E43" i="1"/>
  <c r="E48" i="1" s="1"/>
  <c r="E49" i="1" l="1"/>
  <c r="E50" i="1" s="1"/>
</calcChain>
</file>

<file path=xl/sharedStrings.xml><?xml version="1.0" encoding="utf-8"?>
<sst xmlns="http://schemas.openxmlformats.org/spreadsheetml/2006/main" count="96" uniqueCount="88">
  <si>
    <t>Kapazitätsplanung</t>
  </si>
  <si>
    <t>Auftraggeber:</t>
  </si>
  <si>
    <t>Projekt:</t>
  </si>
  <si>
    <t>Projektleiter:</t>
  </si>
  <si>
    <t>Leistung:</t>
  </si>
  <si>
    <t>Vertragsgrundlage:</t>
  </si>
  <si>
    <t>Bearbeitungszeitraum:</t>
  </si>
  <si>
    <t>Honorarzone:</t>
  </si>
  <si>
    <t>Anrechenbare Kosten nach HOAI/Stand netto:</t>
  </si>
  <si>
    <t>Datum der letzten Änderung:</t>
  </si>
  <si>
    <t>abzüglich Fremdhonorare:</t>
  </si>
  <si>
    <t>Summe:</t>
  </si>
  <si>
    <t>Projektfortschritt</t>
  </si>
  <si>
    <t>vereinb. fortgeschr. Honorar netto 100%</t>
  </si>
  <si>
    <t>Leistungsphasen</t>
  </si>
  <si>
    <t>Soll %
HOAI</t>
  </si>
  <si>
    <t>Ist %
Vertrag</t>
  </si>
  <si>
    <t>Honorar pro Phase</t>
  </si>
  <si>
    <t>Tage soll
(8H/T)</t>
  </si>
  <si>
    <t>Ist % 
am 31.12.</t>
  </si>
  <si>
    <t>Ist %
am 31.3.</t>
  </si>
  <si>
    <t>Ist %
am 31.6.</t>
  </si>
  <si>
    <t>Ist %
am 30.9.</t>
  </si>
  <si>
    <t>Ist %
am 31.12.</t>
  </si>
  <si>
    <t>Grundlagenermitt.</t>
  </si>
  <si>
    <t>Vorplanung</t>
  </si>
  <si>
    <t>Entwurfsplanung</t>
  </si>
  <si>
    <t>Genehmigungspl.</t>
  </si>
  <si>
    <t>Ausführungspl.</t>
  </si>
  <si>
    <t>Vorb.der Vergabe</t>
  </si>
  <si>
    <t>Mitw. b.d.Vergabe</t>
  </si>
  <si>
    <t>Objektüberwach.</t>
  </si>
  <si>
    <t>Objektbetr.u.Doku</t>
  </si>
  <si>
    <t>Summe</t>
  </si>
  <si>
    <t>AT noch zur Verfügung</t>
  </si>
  <si>
    <t>zzgl. Honorar</t>
  </si>
  <si>
    <t>für Änderungsarbeiten etc.:</t>
  </si>
  <si>
    <t>Std. x mittlerer Std.-Satz</t>
  </si>
  <si>
    <t>Nebenkosten in %</t>
  </si>
  <si>
    <t>Gesamtsumme ohne MwSt.</t>
  </si>
  <si>
    <t>Projektteam</t>
  </si>
  <si>
    <t>Summen</t>
  </si>
  <si>
    <t>LPH 1</t>
  </si>
  <si>
    <t>LPH 2</t>
  </si>
  <si>
    <t>LPH 3</t>
  </si>
  <si>
    <t>LPH 4</t>
  </si>
  <si>
    <t>LPH 5</t>
  </si>
  <si>
    <t>LPH 6</t>
  </si>
  <si>
    <t>LPH 7</t>
  </si>
  <si>
    <t>LPH 8</t>
  </si>
  <si>
    <t>LPH 9</t>
  </si>
  <si>
    <t>Herr Hasenbein</t>
  </si>
  <si>
    <t>Frau Schönhals</t>
  </si>
  <si>
    <t>Frau Beinhart</t>
  </si>
  <si>
    <t>Frau Messerscharf</t>
  </si>
  <si>
    <t>Summe Arbeitstage</t>
  </si>
  <si>
    <t>Zwischensumme EUR</t>
  </si>
  <si>
    <t>mittlerer vorgegebener betriebsinterner Stundensatz:</t>
  </si>
  <si>
    <t>€</t>
  </si>
  <si>
    <t>Honorar insgesamt:</t>
  </si>
  <si>
    <t xml:space="preserve"> </t>
  </si>
  <si>
    <t>Projekthandbuch</t>
  </si>
  <si>
    <t>Abl. Nr. 05.04.04</t>
  </si>
  <si>
    <t>Auftraggeber</t>
  </si>
  <si>
    <t>Projekt</t>
  </si>
  <si>
    <t xml:space="preserve">Proj.-Nr. </t>
  </si>
  <si>
    <t>Projektleitung</t>
  </si>
  <si>
    <t xml:space="preserve">Abl.-Nr. </t>
  </si>
  <si>
    <t>04.07.00</t>
  </si>
  <si>
    <t>Planer</t>
  </si>
  <si>
    <t>abzüglich bis zum 29. des letzten Monats aufgelaufene Kosten:</t>
  </si>
  <si>
    <t>Achtung: Nur grau unterlegte Zellen ausfüllen</t>
  </si>
  <si>
    <t>Rechnung</t>
  </si>
  <si>
    <t>R.-Nr.</t>
  </si>
  <si>
    <t>Rech. vom</t>
  </si>
  <si>
    <t>bezahlt am</t>
  </si>
  <si>
    <t>Rechnungsbetrag</t>
  </si>
  <si>
    <t>% MWSt.</t>
  </si>
  <si>
    <t>Betrag</t>
  </si>
  <si>
    <t>Gesamtbetrag</t>
  </si>
  <si>
    <t>1. á-conto-Anforderung</t>
  </si>
  <si>
    <t>15.5.</t>
  </si>
  <si>
    <t>28.5.</t>
  </si>
  <si>
    <t>Summen Rechnungen</t>
  </si>
  <si>
    <t>(Nur gelb unterlegte Zellen ausfüllen[im Schwarzweißdruck gerastert])</t>
  </si>
  <si>
    <t>Rechnungen</t>
  </si>
  <si>
    <t>31.6.XXXX</t>
  </si>
  <si>
    <t>Zeitaufwand (Tagewerke) in den einzelnen Leistungsphasen entsprechend HOAI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</si>
</sst>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\ mm/\ yy"/>
    <numFmt numFmtId="165" formatCode="#,##0.00_ ;[Red]\-#,##0.00\ "/>
  </numFmts>
  <fonts count="15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i/>
      <sz val="12"/>
      <color indexed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" xfId="0" applyFont="1" applyBorder="1"/>
    <xf numFmtId="3" fontId="2" fillId="0" borderId="2" xfId="0" applyNumberFormat="1" applyFont="1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right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2" borderId="2" xfId="0" applyNumberFormat="1" applyFont="1" applyFill="1" applyBorder="1"/>
    <xf numFmtId="3" fontId="3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2" borderId="0" xfId="0" applyFont="1" applyFill="1"/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2" fillId="0" borderId="5" xfId="0" applyNumberFormat="1" applyFont="1" applyBorder="1" applyAlignment="1">
      <alignment horizontal="left"/>
    </xf>
    <xf numFmtId="16" fontId="2" fillId="0" borderId="5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3" fontId="2" fillId="0" borderId="10" xfId="0" applyNumberFormat="1" applyFont="1" applyBorder="1"/>
    <xf numFmtId="1" fontId="2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/>
    <xf numFmtId="1" fontId="2" fillId="0" borderId="7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/>
    <xf numFmtId="3" fontId="2" fillId="0" borderId="1" xfId="0" applyNumberFormat="1" applyFont="1" applyBorder="1"/>
    <xf numFmtId="0" fontId="2" fillId="0" borderId="1" xfId="0" applyFont="1" applyBorder="1"/>
    <xf numFmtId="0" fontId="4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0" xfId="0" applyFont="1" applyFill="1" applyBorder="1"/>
    <xf numFmtId="0" fontId="2" fillId="2" borderId="7" xfId="0" applyFont="1" applyFill="1" applyBorder="1"/>
    <xf numFmtId="0" fontId="2" fillId="0" borderId="2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1" xfId="0" applyFont="1" applyBorder="1"/>
    <xf numFmtId="0" fontId="2" fillId="0" borderId="2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 wrapText="1"/>
    </xf>
    <xf numFmtId="9" fontId="2" fillId="0" borderId="23" xfId="0" applyNumberFormat="1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9" fontId="8" fillId="3" borderId="0" xfId="0" applyNumberFormat="1" applyFont="1" applyFill="1" applyAlignment="1">
      <alignment horizontal="left" vertical="top"/>
    </xf>
    <xf numFmtId="49" fontId="6" fillId="3" borderId="0" xfId="0" applyNumberFormat="1" applyFont="1" applyFill="1" applyAlignment="1">
      <alignment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9" fontId="6" fillId="3" borderId="0" xfId="0" applyNumberFormat="1" applyFont="1" applyFill="1"/>
    <xf numFmtId="0" fontId="8" fillId="3" borderId="0" xfId="0" applyFont="1" applyFill="1" applyAlignment="1">
      <alignment horizontal="right"/>
    </xf>
    <xf numFmtId="49" fontId="11" fillId="0" borderId="0" xfId="0" applyNumberFormat="1" applyFont="1"/>
    <xf numFmtId="49" fontId="11" fillId="0" borderId="26" xfId="0" applyNumberFormat="1" applyFont="1" applyBorder="1"/>
    <xf numFmtId="0" fontId="11" fillId="0" borderId="0" xfId="0" applyFont="1"/>
    <xf numFmtId="49" fontId="4" fillId="0" borderId="1" xfId="0" applyNumberFormat="1" applyFont="1" applyBorder="1"/>
    <xf numFmtId="49" fontId="4" fillId="0" borderId="27" xfId="0" applyNumberFormat="1" applyFont="1" applyBorder="1"/>
    <xf numFmtId="0" fontId="4" fillId="0" borderId="27" xfId="0" applyFont="1" applyBorder="1"/>
    <xf numFmtId="0" fontId="4" fillId="0" borderId="1" xfId="0" applyFont="1" applyBorder="1"/>
    <xf numFmtId="49" fontId="4" fillId="0" borderId="27" xfId="0" applyNumberFormat="1" applyFont="1" applyBorder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right"/>
    </xf>
    <xf numFmtId="3" fontId="3" fillId="4" borderId="0" xfId="0" applyNumberFormat="1" applyFont="1" applyFill="1"/>
    <xf numFmtId="3" fontId="3" fillId="4" borderId="2" xfId="0" applyNumberFormat="1" applyFont="1" applyFill="1" applyBorder="1"/>
    <xf numFmtId="0" fontId="3" fillId="4" borderId="0" xfId="0" applyFont="1" applyFill="1" applyBorder="1"/>
    <xf numFmtId="3" fontId="2" fillId="4" borderId="25" xfId="0" applyNumberFormat="1" applyFont="1" applyFill="1" applyBorder="1" applyAlignment="1">
      <alignment horizontal="right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0" xfId="0" applyFont="1" applyFill="1" applyBorder="1"/>
    <xf numFmtId="0" fontId="2" fillId="4" borderId="12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0" xfId="0" applyFont="1" applyFill="1"/>
    <xf numFmtId="10" fontId="2" fillId="4" borderId="0" xfId="0" applyNumberFormat="1" applyFont="1" applyFill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17" xfId="0" applyFont="1" applyBorder="1" applyAlignment="1">
      <alignment horizontal="left"/>
    </xf>
    <xf numFmtId="3" fontId="2" fillId="0" borderId="27" xfId="0" applyNumberFormat="1" applyFont="1" applyBorder="1"/>
    <xf numFmtId="165" fontId="2" fillId="0" borderId="10" xfId="0" applyNumberFormat="1" applyFont="1" applyBorder="1" applyAlignment="1">
      <alignment horizontal="right"/>
    </xf>
    <xf numFmtId="0" fontId="2" fillId="0" borderId="27" xfId="0" applyFont="1" applyBorder="1"/>
    <xf numFmtId="165" fontId="2" fillId="0" borderId="32" xfId="0" applyNumberFormat="1" applyFont="1" applyBorder="1" applyAlignment="1">
      <alignment horizontal="right" vertical="center"/>
    </xf>
    <xf numFmtId="0" fontId="2" fillId="0" borderId="32" xfId="0" applyFont="1" applyBorder="1"/>
    <xf numFmtId="0" fontId="2" fillId="0" borderId="33" xfId="0" applyFont="1" applyBorder="1" applyAlignment="1">
      <alignment horizontal="left"/>
    </xf>
    <xf numFmtId="0" fontId="2" fillId="0" borderId="22" xfId="0" applyFont="1" applyBorder="1"/>
    <xf numFmtId="3" fontId="2" fillId="0" borderId="34" xfId="0" applyNumberFormat="1" applyFont="1" applyBorder="1"/>
    <xf numFmtId="165" fontId="2" fillId="0" borderId="7" xfId="0" applyNumberFormat="1" applyFont="1" applyBorder="1" applyAlignment="1">
      <alignment horizontal="right"/>
    </xf>
    <xf numFmtId="0" fontId="2" fillId="0" borderId="34" xfId="0" applyFont="1" applyBorder="1"/>
    <xf numFmtId="0" fontId="2" fillId="0" borderId="35" xfId="0" applyFont="1" applyBorder="1"/>
    <xf numFmtId="165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9" fontId="2" fillId="4" borderId="10" xfId="0" applyNumberFormat="1" applyFont="1" applyFill="1" applyBorder="1"/>
    <xf numFmtId="4" fontId="2" fillId="4" borderId="10" xfId="0" applyNumberFormat="1" applyFont="1" applyFill="1" applyBorder="1"/>
    <xf numFmtId="14" fontId="2" fillId="4" borderId="10" xfId="0" applyNumberFormat="1" applyFont="1" applyFill="1" applyBorder="1"/>
    <xf numFmtId="0" fontId="2" fillId="0" borderId="29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98"/>
  <sheetViews>
    <sheetView tabSelected="1" topLeftCell="A24" zoomScale="70" zoomScaleNormal="70" zoomScaleSheetLayoutView="75" workbookViewId="0">
      <selection activeCell="B53" sqref="B53"/>
    </sheetView>
  </sheetViews>
  <sheetFormatPr baseColWidth="10" defaultRowHeight="12.75" x14ac:dyDescent="0.2"/>
  <cols>
    <col min="1" max="1" width="16.7109375" style="3" customWidth="1"/>
    <col min="2" max="2" width="16.7109375" customWidth="1"/>
    <col min="3" max="6" width="11.7109375" customWidth="1"/>
    <col min="7" max="11" width="10.7109375" customWidth="1"/>
  </cols>
  <sheetData>
    <row r="1" spans="1:67" s="61" customFormat="1" ht="18" customHeight="1" x14ac:dyDescent="0.3">
      <c r="A1" s="80" t="s">
        <v>61</v>
      </c>
      <c r="I1" s="7"/>
      <c r="K1"/>
    </row>
    <row r="2" spans="1:67" ht="11.25" customHeight="1" x14ac:dyDescent="0.2">
      <c r="A2"/>
      <c r="I2" s="62"/>
    </row>
    <row r="3" spans="1:67" ht="11.25" customHeight="1" x14ac:dyDescent="0.2">
      <c r="A3"/>
      <c r="I3" s="62"/>
    </row>
    <row r="4" spans="1:67" ht="11.25" customHeight="1" x14ac:dyDescent="0.2">
      <c r="A4"/>
      <c r="I4" s="63"/>
    </row>
    <row r="5" spans="1:67" ht="11.25" customHeight="1" x14ac:dyDescent="0.2">
      <c r="A5"/>
      <c r="I5" s="50"/>
    </row>
    <row r="6" spans="1:67" ht="11.25" customHeight="1" x14ac:dyDescent="0.2">
      <c r="A6"/>
      <c r="E6" s="62"/>
    </row>
    <row r="7" spans="1:67" s="67" customFormat="1" ht="18" customHeight="1" x14ac:dyDescent="0.25">
      <c r="A7" s="64" t="s">
        <v>0</v>
      </c>
      <c r="B7" s="65"/>
      <c r="C7" s="66"/>
      <c r="E7" s="68"/>
      <c r="F7" s="68"/>
      <c r="G7" s="68"/>
      <c r="H7" s="68"/>
      <c r="I7" s="68"/>
      <c r="J7" s="68"/>
      <c r="K7" s="68"/>
      <c r="L7" s="68"/>
      <c r="M7" s="68"/>
      <c r="N7" s="69"/>
      <c r="O7" s="69"/>
      <c r="S7" s="69"/>
      <c r="W7" s="69"/>
      <c r="AA7" s="69"/>
      <c r="AE7" s="69"/>
      <c r="AI7" s="69"/>
      <c r="AM7" s="69"/>
      <c r="AQ7" s="69"/>
      <c r="AU7" s="69"/>
      <c r="BD7" s="68"/>
      <c r="BE7" s="68"/>
      <c r="BM7" s="70"/>
      <c r="BN7" s="70"/>
      <c r="BO7" s="70" t="s">
        <v>62</v>
      </c>
    </row>
    <row r="8" spans="1:67" ht="11.25" customHeight="1" x14ac:dyDescent="0.2">
      <c r="A8"/>
    </row>
    <row r="9" spans="1:67" s="73" customFormat="1" ht="11.25" customHeight="1" x14ac:dyDescent="0.2">
      <c r="A9" s="71" t="s">
        <v>63</v>
      </c>
      <c r="B9" s="71"/>
      <c r="D9" s="71"/>
      <c r="E9" s="71"/>
      <c r="F9" s="72" t="s">
        <v>64</v>
      </c>
      <c r="G9" s="71"/>
      <c r="J9" s="72" t="s">
        <v>65</v>
      </c>
    </row>
    <row r="10" spans="1:67" s="37" customFormat="1" ht="12.75" customHeight="1" x14ac:dyDescent="0.2">
      <c r="A10" s="74"/>
      <c r="B10" s="74"/>
      <c r="C10" s="77"/>
      <c r="D10" s="74"/>
      <c r="E10" s="74"/>
      <c r="F10" s="75"/>
      <c r="G10" s="74"/>
      <c r="H10" s="77"/>
      <c r="I10" s="77"/>
      <c r="J10" s="76"/>
      <c r="K10" s="77"/>
    </row>
    <row r="11" spans="1:67" s="73" customFormat="1" ht="11.25" x14ac:dyDescent="0.2">
      <c r="A11" s="71" t="s">
        <v>69</v>
      </c>
      <c r="B11" s="71"/>
      <c r="D11" s="71"/>
      <c r="E11" s="71"/>
      <c r="F11" s="72" t="s">
        <v>66</v>
      </c>
      <c r="G11" s="71"/>
      <c r="J11" s="72" t="s">
        <v>67</v>
      </c>
    </row>
    <row r="12" spans="1:67" s="37" customFormat="1" x14ac:dyDescent="0.2">
      <c r="A12" s="74"/>
      <c r="B12" s="74"/>
      <c r="C12" s="77"/>
      <c r="D12" s="74"/>
      <c r="E12" s="74"/>
      <c r="F12" s="75"/>
      <c r="G12" s="74"/>
      <c r="H12" s="77"/>
      <c r="I12" s="77"/>
      <c r="J12" s="78" t="s">
        <v>68</v>
      </c>
      <c r="K12" s="77"/>
    </row>
    <row r="13" spans="1:67" s="79" customFormat="1" ht="15" customHeight="1" x14ac:dyDescent="0.2"/>
    <row r="14" spans="1:67" ht="23.25" x14ac:dyDescent="0.35">
      <c r="A14" s="81" t="s">
        <v>71</v>
      </c>
      <c r="B14" s="59"/>
      <c r="C14" s="59"/>
      <c r="D14" s="59"/>
      <c r="E14" s="59"/>
      <c r="F14" s="59"/>
      <c r="G14" s="59"/>
      <c r="H14" s="59"/>
      <c r="I14" s="59"/>
      <c r="J14" s="59"/>
      <c r="K14" s="60"/>
    </row>
    <row r="15" spans="1:67" s="10" customFormat="1" ht="15" x14ac:dyDescent="0.25">
      <c r="A15" s="9"/>
      <c r="D15" s="11" t="s">
        <v>1</v>
      </c>
      <c r="E15" s="82"/>
      <c r="F15" s="10" t="s">
        <v>60</v>
      </c>
    </row>
    <row r="16" spans="1:67" s="10" customFormat="1" ht="15" x14ac:dyDescent="0.25">
      <c r="A16" s="9"/>
      <c r="D16" s="11" t="s">
        <v>2</v>
      </c>
      <c r="E16" s="82"/>
    </row>
    <row r="17" spans="1:11" s="10" customFormat="1" ht="15" x14ac:dyDescent="0.25">
      <c r="A17" s="9"/>
      <c r="D17" s="11" t="s">
        <v>3</v>
      </c>
      <c r="E17" s="82"/>
    </row>
    <row r="18" spans="1:11" s="10" customFormat="1" ht="15" x14ac:dyDescent="0.25">
      <c r="A18" s="9"/>
      <c r="D18" s="11" t="s">
        <v>4</v>
      </c>
      <c r="E18" s="82"/>
    </row>
    <row r="19" spans="1:11" s="10" customFormat="1" ht="15" x14ac:dyDescent="0.25">
      <c r="A19" s="9"/>
      <c r="D19" s="11" t="s">
        <v>5</v>
      </c>
      <c r="E19" s="82"/>
    </row>
    <row r="20" spans="1:11" s="10" customFormat="1" ht="15" x14ac:dyDescent="0.25">
      <c r="A20" s="9"/>
      <c r="D20" s="11" t="s">
        <v>6</v>
      </c>
      <c r="E20" s="82"/>
    </row>
    <row r="21" spans="1:11" s="10" customFormat="1" ht="15" x14ac:dyDescent="0.25">
      <c r="A21" s="9"/>
      <c r="D21" s="11" t="s">
        <v>7</v>
      </c>
      <c r="E21" s="82"/>
    </row>
    <row r="22" spans="1:11" s="10" customFormat="1" ht="15" x14ac:dyDescent="0.25">
      <c r="A22" s="9"/>
      <c r="D22" s="11" t="s">
        <v>8</v>
      </c>
      <c r="E22" s="82"/>
    </row>
    <row r="23" spans="1:11" s="10" customFormat="1" ht="14.25" x14ac:dyDescent="0.2">
      <c r="A23" s="9"/>
    </row>
    <row r="24" spans="1:11" s="10" customFormat="1" ht="15" x14ac:dyDescent="0.25">
      <c r="A24" s="9"/>
      <c r="G24" s="11" t="s">
        <v>9</v>
      </c>
      <c r="H24" s="83" t="s">
        <v>86</v>
      </c>
    </row>
    <row r="25" spans="1:11" s="10" customFormat="1" ht="15" thickBot="1" x14ac:dyDescent="0.25">
      <c r="A25" s="9"/>
      <c r="G25" s="12" t="s">
        <v>59</v>
      </c>
      <c r="H25" s="13">
        <f>SUM(A37)</f>
        <v>350000</v>
      </c>
      <c r="I25" s="9" t="s">
        <v>58</v>
      </c>
    </row>
    <row r="26" spans="1:11" s="10" customFormat="1" ht="14.25" x14ac:dyDescent="0.2">
      <c r="A26" s="9"/>
      <c r="G26" s="12" t="s">
        <v>70</v>
      </c>
      <c r="H26" s="84">
        <v>0</v>
      </c>
      <c r="I26" s="9" t="s">
        <v>58</v>
      </c>
    </row>
    <row r="27" spans="1:11" s="10" customFormat="1" ht="15" thickBot="1" x14ac:dyDescent="0.25">
      <c r="A27" s="9"/>
      <c r="G27" s="12" t="s">
        <v>10</v>
      </c>
      <c r="H27" s="85"/>
      <c r="I27" s="9" t="s">
        <v>58</v>
      </c>
    </row>
    <row r="28" spans="1:11" s="10" customFormat="1" ht="15" x14ac:dyDescent="0.25">
      <c r="A28" s="9"/>
      <c r="G28" s="11" t="s">
        <v>11</v>
      </c>
      <c r="H28" s="14">
        <f>SUM(H25-H26-H27)</f>
        <v>350000</v>
      </c>
      <c r="I28" s="9" t="s">
        <v>58</v>
      </c>
    </row>
    <row r="29" spans="1:11" s="6" customFormat="1" x14ac:dyDescent="0.2">
      <c r="A29" s="5"/>
      <c r="G29" s="7"/>
      <c r="H29" s="8"/>
    </row>
    <row r="30" spans="1:11" s="10" customFormat="1" ht="14.25" x14ac:dyDescent="0.2">
      <c r="B30" s="48"/>
      <c r="C30" s="48"/>
      <c r="D30" s="49" t="s">
        <v>57</v>
      </c>
      <c r="E30" s="86">
        <v>120</v>
      </c>
      <c r="F30" s="9" t="s">
        <v>58</v>
      </c>
    </row>
    <row r="31" spans="1:11" s="6" customFormat="1" ht="13.5" thickBot="1" x14ac:dyDescent="0.25">
      <c r="A31" s="16"/>
      <c r="B31" s="15"/>
      <c r="D31" s="17"/>
    </row>
    <row r="32" spans="1:11" s="6" customFormat="1" ht="18" customHeight="1" x14ac:dyDescent="0.2">
      <c r="A32" s="54"/>
      <c r="B32" s="51"/>
      <c r="C32" s="18"/>
      <c r="D32" s="18"/>
      <c r="E32" s="18"/>
      <c r="F32" s="18"/>
      <c r="G32" s="19"/>
      <c r="H32" s="20"/>
      <c r="I32" s="21" t="s">
        <v>12</v>
      </c>
      <c r="J32" s="22"/>
      <c r="K32" s="23"/>
    </row>
    <row r="33" spans="1:11" s="6" customFormat="1" ht="26.25" customHeight="1" thickBot="1" x14ac:dyDescent="0.25">
      <c r="A33" s="55" t="s">
        <v>13</v>
      </c>
      <c r="B33" s="52" t="s">
        <v>14</v>
      </c>
      <c r="C33" s="24" t="s">
        <v>15</v>
      </c>
      <c r="D33" s="24" t="s">
        <v>16</v>
      </c>
      <c r="E33" s="24" t="s">
        <v>17</v>
      </c>
      <c r="F33" s="24" t="s">
        <v>18</v>
      </c>
      <c r="G33" s="25" t="s">
        <v>19</v>
      </c>
      <c r="H33" s="24" t="s">
        <v>20</v>
      </c>
      <c r="I33" s="24" t="s">
        <v>21</v>
      </c>
      <c r="J33" s="24" t="s">
        <v>22</v>
      </c>
      <c r="K33" s="26" t="s">
        <v>23</v>
      </c>
    </row>
    <row r="34" spans="1:11" s="6" customFormat="1" x14ac:dyDescent="0.2">
      <c r="A34" s="56"/>
      <c r="B34" s="53" t="s">
        <v>24</v>
      </c>
      <c r="C34" s="27">
        <v>3</v>
      </c>
      <c r="D34" s="91">
        <v>3</v>
      </c>
      <c r="E34" s="28">
        <f t="shared" ref="E34:E42" si="0">SUM($A$37*D34/100)</f>
        <v>10500</v>
      </c>
      <c r="F34" s="29">
        <f t="shared" ref="F34:F42" si="1">SUM(E34/$E$30/8)</f>
        <v>10.9375</v>
      </c>
      <c r="G34" s="93">
        <v>3</v>
      </c>
      <c r="H34" s="94">
        <v>3</v>
      </c>
      <c r="I34" s="94">
        <v>3</v>
      </c>
      <c r="J34" s="94"/>
      <c r="K34" s="95"/>
    </row>
    <row r="35" spans="1:11" s="6" customFormat="1" x14ac:dyDescent="0.2">
      <c r="A35" s="57"/>
      <c r="B35" s="47" t="s">
        <v>25</v>
      </c>
      <c r="C35" s="27">
        <v>7</v>
      </c>
      <c r="D35" s="91">
        <v>7</v>
      </c>
      <c r="E35" s="28">
        <f t="shared" si="0"/>
        <v>24500</v>
      </c>
      <c r="F35" s="29">
        <f t="shared" si="1"/>
        <v>25.520833333333332</v>
      </c>
      <c r="G35" s="93">
        <v>6</v>
      </c>
      <c r="H35" s="94">
        <v>7</v>
      </c>
      <c r="I35" s="94">
        <v>7</v>
      </c>
      <c r="J35" s="94"/>
      <c r="K35" s="95"/>
    </row>
    <row r="36" spans="1:11" s="6" customFormat="1" x14ac:dyDescent="0.2">
      <c r="A36" s="57"/>
      <c r="B36" s="47" t="s">
        <v>26</v>
      </c>
      <c r="C36" s="27">
        <v>11</v>
      </c>
      <c r="D36" s="91">
        <v>11</v>
      </c>
      <c r="E36" s="28">
        <f t="shared" si="0"/>
        <v>38500</v>
      </c>
      <c r="F36" s="29">
        <f t="shared" si="1"/>
        <v>40.104166666666664</v>
      </c>
      <c r="G36" s="93"/>
      <c r="H36" s="94">
        <v>11</v>
      </c>
      <c r="I36" s="94">
        <v>11</v>
      </c>
      <c r="J36" s="94"/>
      <c r="K36" s="95"/>
    </row>
    <row r="37" spans="1:11" s="6" customFormat="1" x14ac:dyDescent="0.2">
      <c r="A37" s="87">
        <v>350000</v>
      </c>
      <c r="B37" s="53" t="s">
        <v>27</v>
      </c>
      <c r="C37" s="27">
        <v>6</v>
      </c>
      <c r="D37" s="91">
        <v>6</v>
      </c>
      <c r="E37" s="28">
        <f t="shared" si="0"/>
        <v>21000</v>
      </c>
      <c r="F37" s="29">
        <f t="shared" si="1"/>
        <v>21.875</v>
      </c>
      <c r="G37" s="93"/>
      <c r="H37" s="94">
        <v>6</v>
      </c>
      <c r="I37" s="94">
        <v>6</v>
      </c>
      <c r="J37" s="94"/>
      <c r="K37" s="95"/>
    </row>
    <row r="38" spans="1:11" s="6" customFormat="1" x14ac:dyDescent="0.2">
      <c r="A38" s="57"/>
      <c r="B38" s="53" t="s">
        <v>28</v>
      </c>
      <c r="C38" s="27">
        <v>25</v>
      </c>
      <c r="D38" s="91">
        <v>25</v>
      </c>
      <c r="E38" s="28">
        <f t="shared" si="0"/>
        <v>87500</v>
      </c>
      <c r="F38" s="29">
        <f t="shared" si="1"/>
        <v>91.145833333333329</v>
      </c>
      <c r="G38" s="93"/>
      <c r="H38" s="94">
        <v>5</v>
      </c>
      <c r="I38" s="94">
        <v>24</v>
      </c>
      <c r="J38" s="94"/>
      <c r="K38" s="95"/>
    </row>
    <row r="39" spans="1:11" s="6" customFormat="1" x14ac:dyDescent="0.2">
      <c r="A39" s="57"/>
      <c r="B39" s="53" t="s">
        <v>29</v>
      </c>
      <c r="C39" s="27">
        <v>10</v>
      </c>
      <c r="D39" s="91">
        <v>10</v>
      </c>
      <c r="E39" s="28">
        <f t="shared" si="0"/>
        <v>35000</v>
      </c>
      <c r="F39" s="29">
        <f t="shared" si="1"/>
        <v>36.458333333333336</v>
      </c>
      <c r="G39" s="93"/>
      <c r="H39" s="94"/>
      <c r="I39" s="94"/>
      <c r="J39" s="94"/>
      <c r="K39" s="95"/>
    </row>
    <row r="40" spans="1:11" s="6" customFormat="1" x14ac:dyDescent="0.2">
      <c r="A40" s="57"/>
      <c r="B40" s="53" t="s">
        <v>30</v>
      </c>
      <c r="C40" s="27">
        <v>4</v>
      </c>
      <c r="D40" s="91">
        <v>4</v>
      </c>
      <c r="E40" s="28">
        <f t="shared" si="0"/>
        <v>14000</v>
      </c>
      <c r="F40" s="29">
        <f t="shared" si="1"/>
        <v>14.583333333333334</v>
      </c>
      <c r="G40" s="93"/>
      <c r="H40" s="94"/>
      <c r="I40" s="94"/>
      <c r="J40" s="94"/>
      <c r="K40" s="95"/>
    </row>
    <row r="41" spans="1:11" s="6" customFormat="1" x14ac:dyDescent="0.2">
      <c r="A41" s="57"/>
      <c r="B41" s="53" t="s">
        <v>31</v>
      </c>
      <c r="C41" s="27">
        <v>31</v>
      </c>
      <c r="D41" s="91">
        <v>31</v>
      </c>
      <c r="E41" s="28">
        <f t="shared" si="0"/>
        <v>108500</v>
      </c>
      <c r="F41" s="29">
        <f t="shared" si="1"/>
        <v>113.02083333333333</v>
      </c>
      <c r="G41" s="93"/>
      <c r="H41" s="94"/>
      <c r="I41" s="94"/>
      <c r="J41" s="94"/>
      <c r="K41" s="95"/>
    </row>
    <row r="42" spans="1:11" s="6" customFormat="1" ht="13.5" thickBot="1" x14ac:dyDescent="0.25">
      <c r="A42" s="58"/>
      <c r="B42" s="52" t="s">
        <v>32</v>
      </c>
      <c r="C42" s="30">
        <v>3</v>
      </c>
      <c r="D42" s="92">
        <v>3</v>
      </c>
      <c r="E42" s="31">
        <f t="shared" si="0"/>
        <v>10500</v>
      </c>
      <c r="F42" s="32">
        <f t="shared" si="1"/>
        <v>10.9375</v>
      </c>
      <c r="G42" s="96"/>
      <c r="H42" s="97"/>
      <c r="I42" s="97"/>
      <c r="J42" s="97"/>
      <c r="K42" s="98"/>
    </row>
    <row r="43" spans="1:11" s="6" customFormat="1" x14ac:dyDescent="0.2">
      <c r="A43" s="33" t="s">
        <v>33</v>
      </c>
      <c r="C43" s="34"/>
      <c r="D43" s="6">
        <f t="shared" ref="D43:K43" si="2">SUM(D34:D42)</f>
        <v>100</v>
      </c>
      <c r="E43" s="8">
        <f t="shared" si="2"/>
        <v>350000</v>
      </c>
      <c r="F43" s="35">
        <f t="shared" si="2"/>
        <v>364.58333333333331</v>
      </c>
      <c r="G43" s="6">
        <f t="shared" si="2"/>
        <v>9</v>
      </c>
      <c r="H43" s="6">
        <f t="shared" si="2"/>
        <v>32</v>
      </c>
      <c r="I43" s="6">
        <f t="shared" si="2"/>
        <v>51</v>
      </c>
      <c r="J43" s="6">
        <f t="shared" si="2"/>
        <v>0</v>
      </c>
      <c r="K43" s="6">
        <f t="shared" si="2"/>
        <v>0</v>
      </c>
    </row>
    <row r="44" spans="1:11" s="6" customFormat="1" x14ac:dyDescent="0.2">
      <c r="A44" s="33"/>
      <c r="C44" s="34"/>
      <c r="E44" s="8"/>
      <c r="F44" s="36">
        <f>SUM((H28)/E30/8)</f>
        <v>364.58333333333331</v>
      </c>
      <c r="G44" s="37" t="s">
        <v>34</v>
      </c>
    </row>
    <row r="45" spans="1:11" s="6" customFormat="1" x14ac:dyDescent="0.2">
      <c r="A45" s="5" t="s">
        <v>35</v>
      </c>
      <c r="E45" s="8"/>
      <c r="F45" s="36"/>
    </row>
    <row r="46" spans="1:11" s="6" customFormat="1" x14ac:dyDescent="0.2">
      <c r="A46" s="5" t="s">
        <v>36</v>
      </c>
      <c r="E46" s="8"/>
      <c r="G46" s="5"/>
    </row>
    <row r="47" spans="1:11" s="6" customFormat="1" x14ac:dyDescent="0.2">
      <c r="A47" s="4" t="s">
        <v>37</v>
      </c>
      <c r="B47" s="1"/>
      <c r="C47" s="99">
        <v>10</v>
      </c>
      <c r="D47" s="99">
        <v>120</v>
      </c>
      <c r="E47" s="38">
        <f>SUM(C47*D47)</f>
        <v>1200</v>
      </c>
      <c r="F47" s="5" t="s">
        <v>58</v>
      </c>
    </row>
    <row r="48" spans="1:11" s="6" customFormat="1" x14ac:dyDescent="0.2">
      <c r="A48" s="5" t="s">
        <v>56</v>
      </c>
      <c r="E48" s="8">
        <f>SUM(E43+E47)</f>
        <v>351200</v>
      </c>
      <c r="F48" s="5" t="s">
        <v>58</v>
      </c>
    </row>
    <row r="49" spans="1:11" s="6" customFormat="1" ht="13.5" thickBot="1" x14ac:dyDescent="0.25">
      <c r="A49" s="4" t="s">
        <v>38</v>
      </c>
      <c r="B49" s="39"/>
      <c r="C49" s="100">
        <v>0.19</v>
      </c>
      <c r="E49" s="2">
        <f>SUM(C49*E48)</f>
        <v>66728</v>
      </c>
      <c r="F49" s="5" t="s">
        <v>58</v>
      </c>
    </row>
    <row r="50" spans="1:11" s="6" customFormat="1" x14ac:dyDescent="0.2">
      <c r="A50" s="40" t="s">
        <v>39</v>
      </c>
      <c r="E50" s="8">
        <f>SUM(E48+E49)</f>
        <v>417928</v>
      </c>
      <c r="F50" s="5" t="s">
        <v>58</v>
      </c>
    </row>
    <row r="51" spans="1:11" s="6" customFormat="1" x14ac:dyDescent="0.2">
      <c r="A51" s="5"/>
    </row>
    <row r="52" spans="1:11" s="6" customFormat="1" ht="13.5" thickBot="1" x14ac:dyDescent="0.25">
      <c r="A52" s="5"/>
      <c r="B52" s="37" t="s">
        <v>87</v>
      </c>
    </row>
    <row r="53" spans="1:11" s="6" customFormat="1" ht="13.5" thickBot="1" x14ac:dyDescent="0.25">
      <c r="A53" s="41" t="s">
        <v>40</v>
      </c>
      <c r="B53" s="42" t="s">
        <v>41</v>
      </c>
      <c r="C53" s="42" t="s">
        <v>42</v>
      </c>
      <c r="D53" s="43" t="s">
        <v>43</v>
      </c>
      <c r="E53" s="43" t="s">
        <v>44</v>
      </c>
      <c r="F53" s="43" t="s">
        <v>45</v>
      </c>
      <c r="G53" s="43" t="s">
        <v>46</v>
      </c>
      <c r="H53" s="43" t="s">
        <v>47</v>
      </c>
      <c r="I53" s="43" t="s">
        <v>48</v>
      </c>
      <c r="J53" s="43" t="s">
        <v>49</v>
      </c>
      <c r="K53" s="44" t="s">
        <v>50</v>
      </c>
    </row>
    <row r="54" spans="1:11" s="6" customFormat="1" x14ac:dyDescent="0.2">
      <c r="A54" s="88" t="s">
        <v>51</v>
      </c>
      <c r="B54" s="45">
        <f>SUM(C54:K54)</f>
        <v>68</v>
      </c>
      <c r="C54" s="94">
        <v>5</v>
      </c>
      <c r="D54" s="94">
        <v>18</v>
      </c>
      <c r="E54" s="94">
        <v>20</v>
      </c>
      <c r="F54" s="94"/>
      <c r="G54" s="94">
        <v>25</v>
      </c>
      <c r="H54" s="94"/>
      <c r="I54" s="94"/>
      <c r="J54" s="94"/>
      <c r="K54" s="95"/>
    </row>
    <row r="55" spans="1:11" s="6" customFormat="1" x14ac:dyDescent="0.2">
      <c r="A55" s="89" t="s">
        <v>52</v>
      </c>
      <c r="B55" s="45">
        <f>SUM(C55:K55)</f>
        <v>47</v>
      </c>
      <c r="C55" s="94">
        <v>2</v>
      </c>
      <c r="D55" s="94">
        <v>10</v>
      </c>
      <c r="E55" s="94">
        <v>5</v>
      </c>
      <c r="F55" s="94">
        <v>5</v>
      </c>
      <c r="G55" s="94">
        <v>25</v>
      </c>
      <c r="H55" s="94"/>
      <c r="I55" s="94"/>
      <c r="J55" s="94"/>
      <c r="K55" s="95"/>
    </row>
    <row r="56" spans="1:11" s="6" customFormat="1" x14ac:dyDescent="0.2">
      <c r="A56" s="89" t="s">
        <v>53</v>
      </c>
      <c r="B56" s="45">
        <f>SUM(C56:K56)</f>
        <v>42</v>
      </c>
      <c r="C56" s="94">
        <v>4</v>
      </c>
      <c r="D56" s="94">
        <v>10</v>
      </c>
      <c r="E56" s="94">
        <v>5</v>
      </c>
      <c r="F56" s="94">
        <v>8</v>
      </c>
      <c r="G56" s="94">
        <v>15</v>
      </c>
      <c r="H56" s="94"/>
      <c r="I56" s="94"/>
      <c r="J56" s="94"/>
      <c r="K56" s="95"/>
    </row>
    <row r="57" spans="1:11" s="6" customFormat="1" ht="13.5" thickBot="1" x14ac:dyDescent="0.25">
      <c r="A57" s="90" t="s">
        <v>54</v>
      </c>
      <c r="B57" s="46">
        <f>SUM(C57:K57)</f>
        <v>37</v>
      </c>
      <c r="C57" s="97"/>
      <c r="D57" s="97"/>
      <c r="E57" s="97">
        <v>12</v>
      </c>
      <c r="F57" s="97"/>
      <c r="G57" s="97">
        <v>25</v>
      </c>
      <c r="H57" s="97"/>
      <c r="I57" s="97"/>
      <c r="J57" s="97"/>
      <c r="K57" s="98"/>
    </row>
    <row r="58" spans="1:11" s="6" customFormat="1" x14ac:dyDescent="0.2">
      <c r="A58" s="5" t="s">
        <v>55</v>
      </c>
      <c r="B58" s="6">
        <f t="shared" ref="B58:K58" si="3">SUM(B54:B57)</f>
        <v>194</v>
      </c>
      <c r="C58" s="6">
        <f t="shared" si="3"/>
        <v>11</v>
      </c>
      <c r="D58" s="6">
        <f t="shared" si="3"/>
        <v>38</v>
      </c>
      <c r="E58" s="6">
        <f t="shared" si="3"/>
        <v>42</v>
      </c>
      <c r="F58" s="6">
        <f t="shared" si="3"/>
        <v>13</v>
      </c>
      <c r="G58" s="6">
        <f t="shared" si="3"/>
        <v>90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</row>
    <row r="59" spans="1:11" s="6" customFormat="1" x14ac:dyDescent="0.2">
      <c r="A59" s="5"/>
    </row>
    <row r="60" spans="1:11" s="6" customFormat="1" ht="13.5" thickBot="1" x14ac:dyDescent="0.25">
      <c r="A60" s="5"/>
      <c r="B60" s="37" t="s">
        <v>85</v>
      </c>
    </row>
    <row r="61" spans="1:11" s="6" customFormat="1" ht="13.5" thickBot="1" x14ac:dyDescent="0.25">
      <c r="A61" s="122" t="s">
        <v>72</v>
      </c>
      <c r="B61" s="101"/>
      <c r="C61" s="42" t="s">
        <v>73</v>
      </c>
      <c r="D61" s="43" t="s">
        <v>74</v>
      </c>
      <c r="E61" s="43" t="s">
        <v>75</v>
      </c>
      <c r="F61" s="102"/>
      <c r="G61" s="103" t="s">
        <v>76</v>
      </c>
      <c r="H61" s="43" t="s">
        <v>77</v>
      </c>
      <c r="I61" s="43" t="s">
        <v>78</v>
      </c>
      <c r="J61" s="102"/>
      <c r="K61" s="104" t="s">
        <v>79</v>
      </c>
    </row>
    <row r="62" spans="1:11" s="34" customFormat="1" x14ac:dyDescent="0.2">
      <c r="A62" s="105" t="s">
        <v>80</v>
      </c>
      <c r="B62" s="47"/>
      <c r="C62" s="94">
        <v>4711</v>
      </c>
      <c r="D62" s="121" t="s">
        <v>81</v>
      </c>
      <c r="E62" s="121" t="s">
        <v>82</v>
      </c>
      <c r="F62" s="106"/>
      <c r="G62" s="120">
        <v>155000</v>
      </c>
      <c r="H62" s="119">
        <v>0.19</v>
      </c>
      <c r="I62" s="107">
        <f>SUM(G62/100*H62)</f>
        <v>294.5</v>
      </c>
      <c r="J62" s="108"/>
      <c r="K62" s="109">
        <f>SUM(G62+I62)</f>
        <v>155294.5</v>
      </c>
    </row>
    <row r="63" spans="1:11" s="6" customFormat="1" x14ac:dyDescent="0.2">
      <c r="A63" s="105"/>
      <c r="B63" s="47"/>
      <c r="C63" s="94"/>
      <c r="D63" s="121"/>
      <c r="E63" s="121"/>
      <c r="F63" s="106"/>
      <c r="G63" s="120"/>
      <c r="H63" s="119"/>
      <c r="I63" s="107"/>
      <c r="J63" s="108"/>
      <c r="K63" s="110"/>
    </row>
    <row r="64" spans="1:11" s="6" customFormat="1" x14ac:dyDescent="0.2">
      <c r="A64" s="105"/>
      <c r="B64" s="47"/>
      <c r="C64" s="94"/>
      <c r="D64" s="121"/>
      <c r="E64" s="121"/>
      <c r="F64" s="106"/>
      <c r="G64" s="120"/>
      <c r="H64" s="119"/>
      <c r="I64" s="107"/>
      <c r="J64" s="108"/>
      <c r="K64" s="110"/>
    </row>
    <row r="65" spans="1:11" s="6" customFormat="1" x14ac:dyDescent="0.2">
      <c r="A65" s="105"/>
      <c r="B65" s="47"/>
      <c r="C65" s="94"/>
      <c r="D65" s="121"/>
      <c r="E65" s="121"/>
      <c r="F65" s="106"/>
      <c r="G65" s="120"/>
      <c r="H65" s="119"/>
      <c r="I65" s="107"/>
      <c r="J65" s="108"/>
      <c r="K65" s="110"/>
    </row>
    <row r="66" spans="1:11" s="6" customFormat="1" ht="13.5" thickBot="1" x14ac:dyDescent="0.25">
      <c r="A66" s="111"/>
      <c r="B66" s="112"/>
      <c r="C66" s="94"/>
      <c r="D66" s="121"/>
      <c r="E66" s="121"/>
      <c r="F66" s="113"/>
      <c r="G66" s="120"/>
      <c r="H66" s="119"/>
      <c r="I66" s="114"/>
      <c r="J66" s="115"/>
      <c r="K66" s="116"/>
    </row>
    <row r="67" spans="1:11" s="6" customFormat="1" x14ac:dyDescent="0.2">
      <c r="A67" s="5" t="s">
        <v>83</v>
      </c>
      <c r="G67" s="117">
        <f>SUM(G62:G66)</f>
        <v>155000</v>
      </c>
      <c r="I67" s="117">
        <f>SUM(I62:I66)</f>
        <v>294.5</v>
      </c>
      <c r="K67" s="117">
        <f>SUM(K62:K66)</f>
        <v>155294.5</v>
      </c>
    </row>
    <row r="68" spans="1:11" s="6" customFormat="1" x14ac:dyDescent="0.2">
      <c r="A68"/>
    </row>
    <row r="69" spans="1:11" s="6" customFormat="1" x14ac:dyDescent="0.2">
      <c r="A69" s="118" t="s">
        <v>84</v>
      </c>
    </row>
    <row r="70" spans="1:11" s="6" customFormat="1" x14ac:dyDescent="0.2"/>
    <row r="71" spans="1:11" s="6" customFormat="1" x14ac:dyDescent="0.2">
      <c r="A71" s="5"/>
    </row>
    <row r="72" spans="1:11" s="6" customFormat="1" x14ac:dyDescent="0.2">
      <c r="A72" s="5"/>
    </row>
    <row r="73" spans="1:11" s="6" customFormat="1" x14ac:dyDescent="0.2">
      <c r="A73" s="5"/>
    </row>
    <row r="74" spans="1:11" s="6" customFormat="1" x14ac:dyDescent="0.2">
      <c r="A74" s="5"/>
    </row>
    <row r="75" spans="1:11" s="6" customFormat="1" x14ac:dyDescent="0.2">
      <c r="A75" s="5"/>
    </row>
    <row r="76" spans="1:11" s="6" customFormat="1" x14ac:dyDescent="0.2">
      <c r="A76" s="5"/>
    </row>
    <row r="77" spans="1:11" s="6" customFormat="1" x14ac:dyDescent="0.2">
      <c r="A77" s="5"/>
    </row>
    <row r="78" spans="1:11" s="6" customFormat="1" x14ac:dyDescent="0.2">
      <c r="A78" s="5"/>
    </row>
    <row r="79" spans="1:11" s="6" customFormat="1" x14ac:dyDescent="0.2">
      <c r="A79" s="5"/>
    </row>
    <row r="80" spans="1:11" s="6" customFormat="1" x14ac:dyDescent="0.2">
      <c r="A80" s="5"/>
    </row>
    <row r="81" spans="1:1" s="6" customFormat="1" x14ac:dyDescent="0.2">
      <c r="A81" s="5"/>
    </row>
    <row r="82" spans="1:1" s="6" customFormat="1" x14ac:dyDescent="0.2">
      <c r="A82" s="5"/>
    </row>
    <row r="83" spans="1:1" s="6" customFormat="1" x14ac:dyDescent="0.2">
      <c r="A83" s="5"/>
    </row>
    <row r="84" spans="1:1" s="6" customFormat="1" x14ac:dyDescent="0.2">
      <c r="A84" s="5"/>
    </row>
    <row r="85" spans="1:1" s="6" customFormat="1" x14ac:dyDescent="0.2">
      <c r="A85" s="5"/>
    </row>
    <row r="86" spans="1:1" s="6" customFormat="1" x14ac:dyDescent="0.2">
      <c r="A86" s="5"/>
    </row>
    <row r="87" spans="1:1" s="6" customFormat="1" x14ac:dyDescent="0.2">
      <c r="A87" s="5"/>
    </row>
    <row r="88" spans="1:1" s="6" customFormat="1" x14ac:dyDescent="0.2">
      <c r="A88" s="5"/>
    </row>
    <row r="89" spans="1:1" s="6" customFormat="1" x14ac:dyDescent="0.2">
      <c r="A89" s="5"/>
    </row>
    <row r="90" spans="1:1" s="6" customFormat="1" x14ac:dyDescent="0.2">
      <c r="A90" s="5"/>
    </row>
    <row r="91" spans="1:1" s="6" customFormat="1" x14ac:dyDescent="0.2">
      <c r="A91" s="5"/>
    </row>
    <row r="92" spans="1:1" s="6" customFormat="1" x14ac:dyDescent="0.2">
      <c r="A92" s="5"/>
    </row>
    <row r="93" spans="1:1" s="6" customFormat="1" x14ac:dyDescent="0.2">
      <c r="A93" s="5"/>
    </row>
    <row r="94" spans="1:1" s="6" customFormat="1" x14ac:dyDescent="0.2">
      <c r="A94" s="5"/>
    </row>
    <row r="95" spans="1:1" s="6" customFormat="1" x14ac:dyDescent="0.2">
      <c r="A95" s="5"/>
    </row>
    <row r="96" spans="1:1" s="6" customFormat="1" x14ac:dyDescent="0.2">
      <c r="A96" s="5"/>
    </row>
    <row r="97" spans="1:1" s="6" customFormat="1" x14ac:dyDescent="0.2">
      <c r="A97" s="5"/>
    </row>
    <row r="98" spans="1:1" s="6" customFormat="1" x14ac:dyDescent="0.2">
      <c r="A98" s="5"/>
    </row>
  </sheetData>
  <phoneticPr fontId="0" type="noConversion"/>
  <pageMargins left="0.78740157480314965" right="0.39370078740157483" top="0.59055118110236227" bottom="0.59055118110236227" header="0.39370078740157483" footer="0.59055118110236227"/>
  <pageSetup paperSize="9" scale="67" orientation="portrait" horizontalDpi="4294967292" r:id="rId1"/>
  <headerFooter alignWithMargins="0">
    <oddFooter>&amp;L&amp;F&amp;C&amp;D&amp;R&amp;P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Kapazitäts- und Einsatzplanung</dc:title>
  <dc:creator>Walter Volkmann</dc:creator>
  <cp:lastModifiedBy>Walter Volkmann</cp:lastModifiedBy>
  <cp:lastPrinted>2013-01-06T16:45:49Z</cp:lastPrinted>
  <dcterms:created xsi:type="dcterms:W3CDTF">1997-07-24T07:31:25Z</dcterms:created>
  <dcterms:modified xsi:type="dcterms:W3CDTF">2026-03-03T21:29:09Z</dcterms:modified>
</cp:coreProperties>
</file>